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tteo\Desktop\doc ufficio\preventivi\"/>
    </mc:Choice>
  </mc:AlternateContent>
  <xr:revisionPtr revIDLastSave="0" documentId="13_ncr:1_{C1C0EBFB-BC36-4EB2-BCA2-8C7F75F2E230}" xr6:coauthVersionLast="47" xr6:coauthVersionMax="47" xr10:uidLastSave="{00000000-0000-0000-0000-000000000000}"/>
  <bookViews>
    <workbookView xWindow="-120" yWindow="-120" windowWidth="20730" windowHeight="11760" activeTab="1" xr2:uid="{7E9BC3C0-9D68-4AE4-B7B0-80FA19DD581A}"/>
  </bookViews>
  <sheets>
    <sheet name="prima" sheetId="1" r:id="rId1"/>
    <sheet name="Foglio1" sheetId="2" r:id="rId2"/>
  </sheets>
  <definedNames>
    <definedName name="_xlnm.Print_Area" localSheetId="1">Foglio1!$A$1:$D$84</definedName>
    <definedName name="_xlnm.Print_Area" localSheetId="0">prima!$A$1:$D$77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80" i="2" l="1"/>
  <c r="D65" i="2"/>
  <c r="C67" i="2" s="1"/>
  <c r="J70" i="2"/>
  <c r="J78" i="2" s="1"/>
  <c r="J79" i="2" s="1"/>
  <c r="J81" i="2" s="1"/>
  <c r="K58" i="2"/>
  <c r="K56" i="2"/>
  <c r="K53" i="2"/>
  <c r="K51" i="2"/>
  <c r="L13" i="2"/>
  <c r="G13" i="2" s="1"/>
  <c r="H13" i="2" s="1"/>
  <c r="L14" i="2"/>
  <c r="G14" i="2" s="1"/>
  <c r="H14" i="2" s="1"/>
  <c r="L15" i="2"/>
  <c r="G15" i="2" s="1"/>
  <c r="H15" i="2" s="1"/>
  <c r="L16" i="2"/>
  <c r="G16" i="2" s="1"/>
  <c r="L17" i="2"/>
  <c r="G17" i="2" s="1"/>
  <c r="H17" i="2" s="1"/>
  <c r="L18" i="2"/>
  <c r="G18" i="2" s="1"/>
  <c r="H18" i="2" s="1"/>
  <c r="L19" i="2"/>
  <c r="G19" i="2" s="1"/>
  <c r="H19" i="2" s="1"/>
  <c r="L20" i="2"/>
  <c r="G20" i="2" s="1"/>
  <c r="L21" i="2"/>
  <c r="G21" i="2" s="1"/>
  <c r="H21" i="2" s="1"/>
  <c r="L22" i="2"/>
  <c r="G22" i="2" s="1"/>
  <c r="H22" i="2" s="1"/>
  <c r="L23" i="2"/>
  <c r="G23" i="2" s="1"/>
  <c r="H23" i="2" s="1"/>
  <c r="L24" i="2"/>
  <c r="G24" i="2" s="1"/>
  <c r="L25" i="2"/>
  <c r="G25" i="2" s="1"/>
  <c r="H25" i="2" s="1"/>
  <c r="L26" i="2"/>
  <c r="G26" i="2" s="1"/>
  <c r="H26" i="2" s="1"/>
  <c r="L27" i="2"/>
  <c r="G27" i="2" s="1"/>
  <c r="H27" i="2" s="1"/>
  <c r="L28" i="2"/>
  <c r="G28" i="2" s="1"/>
  <c r="L29" i="2"/>
  <c r="G29" i="2" s="1"/>
  <c r="H29" i="2" s="1"/>
  <c r="L30" i="2"/>
  <c r="G30" i="2" s="1"/>
  <c r="H30" i="2" s="1"/>
  <c r="L32" i="2"/>
  <c r="G32" i="2" s="1"/>
  <c r="L33" i="2"/>
  <c r="G33" i="2" s="1"/>
  <c r="H33" i="2" s="1"/>
  <c r="L34" i="2"/>
  <c r="G34" i="2" s="1"/>
  <c r="L35" i="2"/>
  <c r="L36" i="2"/>
  <c r="G36" i="2" s="1"/>
  <c r="L37" i="2"/>
  <c r="L38" i="2"/>
  <c r="G38" i="2" s="1"/>
  <c r="B38" i="2" s="1"/>
  <c r="L39" i="2"/>
  <c r="G39" i="2" s="1"/>
  <c r="B39" i="2" s="1"/>
  <c r="L40" i="2"/>
  <c r="G40" i="2" s="1"/>
  <c r="B40" i="2" s="1"/>
  <c r="L41" i="2"/>
  <c r="G41" i="2" s="1"/>
  <c r="B41" i="2" s="1"/>
  <c r="L42" i="2"/>
  <c r="G42" i="2" s="1"/>
  <c r="B42" i="2" s="1"/>
  <c r="L43" i="2"/>
  <c r="G43" i="2" s="1"/>
  <c r="B43" i="2" s="1"/>
  <c r="L44" i="2"/>
  <c r="G44" i="2" s="1"/>
  <c r="B44" i="2" s="1"/>
  <c r="L46" i="2"/>
  <c r="G46" i="2" s="1"/>
  <c r="L47" i="2"/>
  <c r="G47" i="2" s="1"/>
  <c r="B47" i="2" s="1"/>
  <c r="L12" i="2"/>
  <c r="G12" i="2" s="1"/>
  <c r="H45" i="2"/>
  <c r="B45" i="2"/>
  <c r="H37" i="2"/>
  <c r="B37" i="2"/>
  <c r="G35" i="2"/>
  <c r="H35" i="2" s="1"/>
  <c r="H31" i="2"/>
  <c r="G31" i="1"/>
  <c r="B37" i="1"/>
  <c r="B45" i="1"/>
  <c r="K37" i="1"/>
  <c r="G37" i="1" s="1"/>
  <c r="K47" i="1"/>
  <c r="F47" i="1" s="1"/>
  <c r="G47" i="1" s="1"/>
  <c r="K30" i="1"/>
  <c r="F30" i="1" s="1"/>
  <c r="G30" i="1" s="1"/>
  <c r="K13" i="1"/>
  <c r="F13" i="1" s="1"/>
  <c r="G13" i="1" s="1"/>
  <c r="K14" i="1"/>
  <c r="F14" i="1" s="1"/>
  <c r="G14" i="1" s="1"/>
  <c r="K15" i="1"/>
  <c r="F15" i="1" s="1"/>
  <c r="G15" i="1" s="1"/>
  <c r="K16" i="1"/>
  <c r="F16" i="1" s="1"/>
  <c r="G16" i="1" s="1"/>
  <c r="K17" i="1"/>
  <c r="F17" i="1" s="1"/>
  <c r="G17" i="1" s="1"/>
  <c r="K18" i="1"/>
  <c r="F18" i="1" s="1"/>
  <c r="G18" i="1" s="1"/>
  <c r="K19" i="1"/>
  <c r="F19" i="1" s="1"/>
  <c r="G19" i="1" s="1"/>
  <c r="K20" i="1"/>
  <c r="F20" i="1" s="1"/>
  <c r="G20" i="1" s="1"/>
  <c r="K21" i="1"/>
  <c r="F21" i="1" s="1"/>
  <c r="G21" i="1" s="1"/>
  <c r="K22" i="1"/>
  <c r="F22" i="1" s="1"/>
  <c r="G22" i="1" s="1"/>
  <c r="K23" i="1"/>
  <c r="F23" i="1" s="1"/>
  <c r="G23" i="1" s="1"/>
  <c r="K24" i="1"/>
  <c r="F24" i="1" s="1"/>
  <c r="G24" i="1" s="1"/>
  <c r="K25" i="1"/>
  <c r="F25" i="1" s="1"/>
  <c r="G25" i="1" s="1"/>
  <c r="K26" i="1"/>
  <c r="F26" i="1" s="1"/>
  <c r="G26" i="1" s="1"/>
  <c r="K27" i="1"/>
  <c r="F27" i="1" s="1"/>
  <c r="G27" i="1" s="1"/>
  <c r="K28" i="1"/>
  <c r="F28" i="1" s="1"/>
  <c r="G28" i="1" s="1"/>
  <c r="K29" i="1"/>
  <c r="F29" i="1" s="1"/>
  <c r="G29" i="1" s="1"/>
  <c r="K32" i="1"/>
  <c r="F32" i="1" s="1"/>
  <c r="G32" i="1" s="1"/>
  <c r="K33" i="1"/>
  <c r="F33" i="1" s="1"/>
  <c r="G33" i="1" s="1"/>
  <c r="K34" i="1"/>
  <c r="F34" i="1" s="1"/>
  <c r="G34" i="1" s="1"/>
  <c r="K35" i="1"/>
  <c r="F35" i="1" s="1"/>
  <c r="G35" i="1" s="1"/>
  <c r="K36" i="1"/>
  <c r="F36" i="1" s="1"/>
  <c r="G36" i="1" s="1"/>
  <c r="K38" i="1"/>
  <c r="F38" i="1" s="1"/>
  <c r="G38" i="1" s="1"/>
  <c r="K39" i="1"/>
  <c r="F39" i="1" s="1"/>
  <c r="G39" i="1" s="1"/>
  <c r="K40" i="1"/>
  <c r="F40" i="1" s="1"/>
  <c r="G40" i="1" s="1"/>
  <c r="K41" i="1"/>
  <c r="F41" i="1" s="1"/>
  <c r="G41" i="1" s="1"/>
  <c r="K42" i="1"/>
  <c r="F42" i="1" s="1"/>
  <c r="G42" i="1" s="1"/>
  <c r="K43" i="1"/>
  <c r="F43" i="1" s="1"/>
  <c r="G43" i="1" s="1"/>
  <c r="K44" i="1"/>
  <c r="F44" i="1" s="1"/>
  <c r="G44" i="1" s="1"/>
  <c r="K45" i="1"/>
  <c r="G45" i="1" s="1"/>
  <c r="K46" i="1"/>
  <c r="F46" i="1" s="1"/>
  <c r="G46" i="1" s="1"/>
  <c r="K12" i="1"/>
  <c r="F12" i="1" s="1"/>
  <c r="G12" i="1" s="1"/>
  <c r="K61" i="2" l="1"/>
  <c r="B46" i="2"/>
  <c r="H46" i="2"/>
  <c r="H34" i="2"/>
  <c r="B34" i="2"/>
  <c r="H36" i="2"/>
  <c r="B36" i="2"/>
  <c r="H32" i="2"/>
  <c r="B32" i="2"/>
  <c r="B33" i="2"/>
  <c r="B35" i="2"/>
  <c r="B26" i="2"/>
  <c r="H28" i="2"/>
  <c r="B28" i="2"/>
  <c r="H16" i="2"/>
  <c r="B16" i="2"/>
  <c r="H20" i="2"/>
  <c r="B20" i="2"/>
  <c r="H24" i="2"/>
  <c r="B24" i="2"/>
  <c r="B14" i="2"/>
  <c r="B18" i="2"/>
  <c r="B22" i="2"/>
  <c r="B30" i="2"/>
  <c r="B13" i="2"/>
  <c r="B15" i="2"/>
  <c r="B17" i="2"/>
  <c r="B19" i="2"/>
  <c r="B21" i="2"/>
  <c r="B23" i="2"/>
  <c r="B25" i="2"/>
  <c r="B27" i="2"/>
  <c r="B29" i="2"/>
  <c r="H12" i="2"/>
  <c r="B12" i="2"/>
  <c r="H47" i="2"/>
  <c r="H38" i="2"/>
  <c r="H39" i="2"/>
  <c r="H40" i="2"/>
  <c r="H41" i="2"/>
  <c r="H42" i="2"/>
  <c r="H43" i="2"/>
  <c r="H44" i="2"/>
  <c r="B24" i="1"/>
  <c r="B41" i="1"/>
  <c r="B20" i="1"/>
  <c r="B16" i="1"/>
  <c r="B28" i="1"/>
  <c r="B44" i="1"/>
  <c r="B40" i="1"/>
  <c r="B36" i="1"/>
  <c r="B32" i="1"/>
  <c r="B27" i="1"/>
  <c r="B23" i="1"/>
  <c r="B19" i="1"/>
  <c r="B15" i="1"/>
  <c r="B47" i="1"/>
  <c r="B43" i="1"/>
  <c r="B39" i="1"/>
  <c r="B35" i="1"/>
  <c r="B30" i="1"/>
  <c r="B26" i="1"/>
  <c r="B22" i="1"/>
  <c r="B18" i="1"/>
  <c r="B14" i="1"/>
  <c r="B33" i="1"/>
  <c r="B46" i="1"/>
  <c r="B42" i="1"/>
  <c r="B38" i="1"/>
  <c r="B34" i="1"/>
  <c r="B29" i="1"/>
  <c r="B25" i="1"/>
  <c r="B21" i="1"/>
  <c r="B17" i="1"/>
  <c r="B13" i="1"/>
  <c r="B12" i="1"/>
  <c r="E53" i="1"/>
  <c r="E57" i="1" s="1"/>
  <c r="F53" i="2" l="1"/>
  <c r="F57" i="2" s="1"/>
</calcChain>
</file>

<file path=xl/sharedStrings.xml><?xml version="1.0" encoding="utf-8"?>
<sst xmlns="http://schemas.openxmlformats.org/spreadsheetml/2006/main" count="182" uniqueCount="104">
  <si>
    <t>punto luce</t>
  </si>
  <si>
    <t>chiamata porta nome</t>
  </si>
  <si>
    <t>chiamata interna pulsante</t>
  </si>
  <si>
    <t>chiamata a tirante</t>
  </si>
  <si>
    <t>suoneria chiamata</t>
  </si>
  <si>
    <t>prese 10A</t>
  </si>
  <si>
    <t>prese 10A in ponte</t>
  </si>
  <si>
    <t>prese 16</t>
  </si>
  <si>
    <t>prese 16A in ponte</t>
  </si>
  <si>
    <t>gruppo prese cucina</t>
  </si>
  <si>
    <t>interruttori</t>
  </si>
  <si>
    <t>prese schuko</t>
  </si>
  <si>
    <t>deviatori</t>
  </si>
  <si>
    <t>invertitori</t>
  </si>
  <si>
    <t>prese telefono</t>
  </si>
  <si>
    <t>prese tv</t>
  </si>
  <si>
    <t>predisp.termostato</t>
  </si>
  <si>
    <t>predisp.citofono interno</t>
  </si>
  <si>
    <t>nuova linea elettrica</t>
  </si>
  <si>
    <t>quadro elettrico generale</t>
  </si>
  <si>
    <t>lavatrice</t>
  </si>
  <si>
    <t>pulsante luce</t>
  </si>
  <si>
    <t>relè normale</t>
  </si>
  <si>
    <t>impianto di terra</t>
  </si>
  <si>
    <t>montanti piani</t>
  </si>
  <si>
    <t>predisp.rilevatore gas</t>
  </si>
  <si>
    <t>linea esterna tubi esterni</t>
  </si>
  <si>
    <t>deviatori luminosi</t>
  </si>
  <si>
    <t>emergenze 6w 3 ore</t>
  </si>
  <si>
    <t>collegamento zone elettrovalvole</t>
  </si>
  <si>
    <t>interruttori luminosi</t>
  </si>
  <si>
    <t>n</t>
  </si>
  <si>
    <t>pr.unit.</t>
  </si>
  <si>
    <t>totale</t>
  </si>
  <si>
    <t>I PIANO</t>
  </si>
  <si>
    <t>TOTALE</t>
  </si>
  <si>
    <t>PIANO T</t>
  </si>
  <si>
    <t>prese dati</t>
  </si>
  <si>
    <t>prese esterne stagne</t>
  </si>
  <si>
    <t>quadro elettrico secondario</t>
  </si>
  <si>
    <t>antenna</t>
  </si>
  <si>
    <t>allarme</t>
  </si>
  <si>
    <t xml:space="preserve">fornitura 12 pannelli, inverter, documentazione GSE </t>
  </si>
  <si>
    <t>struttura e fissaggio sul tetto</t>
  </si>
  <si>
    <t>eventuale aggiunta paccobatterie 4kw</t>
  </si>
  <si>
    <t>(iva esclusa 10%)</t>
  </si>
  <si>
    <t>distribuzione centrale termica</t>
  </si>
  <si>
    <t>punto partenza quadro dati</t>
  </si>
  <si>
    <t>linea caldaia</t>
  </si>
  <si>
    <t>*</t>
  </si>
  <si>
    <t>dichiarazione</t>
  </si>
  <si>
    <t xml:space="preserve">Comprende la fornitura e l'installazione del materiale sopra elencato di marca Vimar Plana Bianca </t>
  </si>
  <si>
    <r>
      <t xml:space="preserve">Il totale del preventivo è di euro </t>
    </r>
    <r>
      <rPr>
        <b/>
        <u/>
        <sz val="11"/>
        <color theme="1"/>
        <rFont val="Calibri"/>
        <family val="2"/>
        <scheme val="minor"/>
      </rPr>
      <t>13.500,00 (iva esclusa)</t>
    </r>
  </si>
  <si>
    <t>con placche in plastica.</t>
  </si>
  <si>
    <t>Sono escluse dal preventivo le forniture di:</t>
  </si>
  <si>
    <t>termostati/cronotermostati</t>
  </si>
  <si>
    <t>citofono/videocitofono interno e targa esterna</t>
  </si>
  <si>
    <t xml:space="preserve">Restano da quantificare  gli impianti: </t>
  </si>
  <si>
    <t>A fine lavori verrà rilasciata relativa dichiarazione di conformità degli impianti.</t>
  </si>
  <si>
    <t>PREVENTIVO IMPIANTO ELETTRICO SIG. CAZZOLA</t>
  </si>
  <si>
    <t>MATERIALE:</t>
  </si>
  <si>
    <t>PREVENTIVO Impianto fotovoltaico 4 kw REACT2</t>
  </si>
  <si>
    <t>N.</t>
  </si>
  <si>
    <t xml:space="preserve"> BO.MA.LUX</t>
  </si>
  <si>
    <t>IMPIANTI ELETTRICI</t>
  </si>
  <si>
    <t xml:space="preserve">  di BONATO MATTEO </t>
  </si>
  <si>
    <t xml:space="preserve"> Via Cenge, 58 - 36057 Arcugnano (VI) </t>
  </si>
  <si>
    <t xml:space="preserve"> c.f.: BNTMTT75P16L840S – P.IVA: 00925410243 </t>
  </si>
  <si>
    <t xml:space="preserve"> TEL. 0444/550700 – CELL. 335/6590208 -  E.MAIL: bomalux@libero.it </t>
  </si>
  <si>
    <t>Arcugnano, 15 maggio 2021</t>
  </si>
  <si>
    <t>impianto videocontrollo</t>
  </si>
  <si>
    <t>tracce su pareti</t>
  </si>
  <si>
    <t>tolto</t>
  </si>
  <si>
    <t>tubi scatole</t>
  </si>
  <si>
    <t>ore</t>
  </si>
  <si>
    <t>materiale</t>
  </si>
  <si>
    <t>fili</t>
  </si>
  <si>
    <t>1000 filo 2,5</t>
  </si>
  <si>
    <t>2000 filo 1,5</t>
  </si>
  <si>
    <t>frutti</t>
  </si>
  <si>
    <t>quadri-linee</t>
  </si>
  <si>
    <t>n. 8 cronotermostati</t>
  </si>
  <si>
    <t>Ulteriori lavori da realizzare:</t>
  </si>
  <si>
    <t>n. 2 videocitofono interno e 1 targa esterna</t>
  </si>
  <si>
    <t>predisposizione impianto allarme</t>
  </si>
  <si>
    <t>predisposizione impianto videocontrollo</t>
  </si>
  <si>
    <r>
      <t xml:space="preserve">Il totale del preventivo è di euro </t>
    </r>
    <r>
      <rPr>
        <b/>
        <u/>
        <sz val="11"/>
        <color theme="1"/>
        <rFont val="Calibri"/>
        <family val="2"/>
        <scheme val="minor"/>
      </rPr>
      <t>11.500,00 (iva esclusa)</t>
    </r>
  </si>
  <si>
    <t>Arcugnano, 24 settembre 2022</t>
  </si>
  <si>
    <t>pannelli 14</t>
  </si>
  <si>
    <t xml:space="preserve">fornitura 14 pannelli, inverter, documentazione GSE </t>
  </si>
  <si>
    <t>PREVENTIVO Impianto fotovoltaico 5,250 kw REC TWINPEAK4</t>
  </si>
  <si>
    <t>inverter</t>
  </si>
  <si>
    <t>datalogger</t>
  </si>
  <si>
    <t>quadro cc</t>
  </si>
  <si>
    <t>quadro ca</t>
  </si>
  <si>
    <t>documenti</t>
  </si>
  <si>
    <t>enel</t>
  </si>
  <si>
    <t>struttura</t>
  </si>
  <si>
    <t>lavoro</t>
  </si>
  <si>
    <t>+20%</t>
  </si>
  <si>
    <t>eventuale aggiunta n. 4 paccobatterie 9,6kwp</t>
  </si>
  <si>
    <t>completo di armadio</t>
  </si>
  <si>
    <t>TOTALE GENERALE PREVENTIVO IMPIANTO ELETTRICO (iva esclusa)</t>
  </si>
  <si>
    <t>TOTALE IMPIANTO FOTOVOLTAICO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</si>
</sst>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1">
    <xf numFmtId="0" fontId="0" fillId="0" borderId="0" xfId="0"/>
    <xf numFmtId="44" fontId="0" fillId="0" borderId="0" xfId="1" applyFont="1"/>
    <xf numFmtId="44" fontId="0" fillId="0" borderId="0" xfId="0" applyNumberFormat="1"/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2" fontId="0" fillId="0" borderId="0" xfId="1" applyNumberFormat="1" applyFont="1"/>
    <xf numFmtId="1" fontId="0" fillId="0" borderId="0" xfId="1" applyNumberFormat="1" applyFont="1"/>
    <xf numFmtId="0" fontId="2" fillId="0" borderId="0" xfId="0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0" fillId="0" borderId="1" xfId="0" applyBorder="1"/>
    <xf numFmtId="2" fontId="0" fillId="0" borderId="1" xfId="1" applyNumberFormat="1" applyFont="1" applyBorder="1" applyAlignment="1">
      <alignment horizontal="center"/>
    </xf>
    <xf numFmtId="1" fontId="0" fillId="0" borderId="1" xfId="1" applyNumberFormat="1" applyFont="1" applyBorder="1" applyAlignment="1">
      <alignment horizontal="center"/>
    </xf>
    <xf numFmtId="0" fontId="0" fillId="0" borderId="0" xfId="0" quotePrefix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2" fontId="4" fillId="0" borderId="0" xfId="1" applyNumberFormat="1" applyFont="1"/>
    <xf numFmtId="44" fontId="4" fillId="0" borderId="0" xfId="1" applyFont="1"/>
    <xf numFmtId="0" fontId="4" fillId="0" borderId="0" xfId="0" applyFont="1"/>
  </cellXfs>
  <cellStyles count="2">
    <cellStyle name="Normale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A6A2A4-5EF2-4A65-B42C-C290A8908D71}">
  <dimension ref="A1:K75"/>
  <sheetViews>
    <sheetView topLeftCell="A35" workbookViewId="0">
      <selection activeCell="A55" sqref="A55"/>
    </sheetView>
  </sheetViews>
  <sheetFormatPr defaultRowHeight="15" x14ac:dyDescent="0.25"/>
  <cols>
    <col min="1" max="1" width="39.42578125" customWidth="1"/>
    <col min="2" max="2" width="11" style="6" bestFit="1" customWidth="1"/>
    <col min="3" max="3" width="9.42578125" bestFit="1" customWidth="1"/>
    <col min="4" max="4" width="26.7109375" customWidth="1"/>
    <col min="5" max="5" width="12.85546875" customWidth="1"/>
    <col min="7" max="7" width="11.140625" customWidth="1"/>
  </cols>
  <sheetData>
    <row r="1" spans="1:11" ht="18.75" x14ac:dyDescent="0.3">
      <c r="A1" s="16" t="s">
        <v>63</v>
      </c>
      <c r="B1" s="16"/>
      <c r="C1" s="16"/>
      <c r="D1" s="16"/>
    </row>
    <row r="2" spans="1:11" ht="18.75" x14ac:dyDescent="0.3">
      <c r="A2" s="16" t="s">
        <v>64</v>
      </c>
      <c r="B2" s="16"/>
      <c r="C2" s="16"/>
      <c r="D2" s="16"/>
    </row>
    <row r="3" spans="1:11" ht="18.75" x14ac:dyDescent="0.3">
      <c r="A3" s="16" t="s">
        <v>65</v>
      </c>
      <c r="B3" s="16"/>
      <c r="C3" s="16"/>
      <c r="D3" s="16"/>
    </row>
    <row r="4" spans="1:11" x14ac:dyDescent="0.25">
      <c r="A4" s="15" t="s">
        <v>66</v>
      </c>
      <c r="B4" s="15"/>
      <c r="C4" s="15"/>
      <c r="D4" s="15"/>
    </row>
    <row r="5" spans="1:11" x14ac:dyDescent="0.25">
      <c r="A5" s="15" t="s">
        <v>67</v>
      </c>
      <c r="B5" s="15"/>
      <c r="C5" s="15"/>
      <c r="D5" s="15"/>
    </row>
    <row r="6" spans="1:11" x14ac:dyDescent="0.25">
      <c r="A6" s="15" t="s">
        <v>68</v>
      </c>
      <c r="B6" s="15"/>
      <c r="C6" s="15"/>
      <c r="D6" s="15"/>
    </row>
    <row r="8" spans="1:11" x14ac:dyDescent="0.25">
      <c r="A8" s="8" t="s">
        <v>59</v>
      </c>
    </row>
    <row r="11" spans="1:11" x14ac:dyDescent="0.25">
      <c r="A11" s="11" t="s">
        <v>60</v>
      </c>
      <c r="B11" s="12" t="s">
        <v>62</v>
      </c>
      <c r="E11" s="1" t="s">
        <v>32</v>
      </c>
      <c r="F11" t="s">
        <v>31</v>
      </c>
      <c r="G11" t="s">
        <v>33</v>
      </c>
      <c r="I11" t="s">
        <v>36</v>
      </c>
      <c r="J11" t="s">
        <v>34</v>
      </c>
      <c r="K11" t="s">
        <v>35</v>
      </c>
    </row>
    <row r="12" spans="1:11" x14ac:dyDescent="0.25">
      <c r="A12" s="11" t="s">
        <v>0</v>
      </c>
      <c r="B12" s="13">
        <f>F12</f>
        <v>61</v>
      </c>
      <c r="E12" s="1">
        <v>14.5</v>
      </c>
      <c r="F12">
        <f t="shared" ref="F12:F30" si="0">K12</f>
        <v>61</v>
      </c>
      <c r="G12" s="2">
        <f>F12*E12</f>
        <v>884.5</v>
      </c>
      <c r="I12">
        <v>37</v>
      </c>
      <c r="J12">
        <v>24</v>
      </c>
      <c r="K12">
        <f>SUM(I12:J12)</f>
        <v>61</v>
      </c>
    </row>
    <row r="13" spans="1:11" x14ac:dyDescent="0.25">
      <c r="A13" s="11" t="s">
        <v>1</v>
      </c>
      <c r="B13" s="13">
        <f t="shared" ref="B13:B47" si="1">F13</f>
        <v>2</v>
      </c>
      <c r="E13" s="1">
        <v>30</v>
      </c>
      <c r="F13">
        <f t="shared" si="0"/>
        <v>2</v>
      </c>
      <c r="G13" s="2">
        <f t="shared" ref="G13:G47" si="2">F13*E13</f>
        <v>60</v>
      </c>
      <c r="I13">
        <v>2</v>
      </c>
      <c r="K13">
        <f t="shared" ref="K13:K47" si="3">SUM(I13:J13)</f>
        <v>2</v>
      </c>
    </row>
    <row r="14" spans="1:11" x14ac:dyDescent="0.25">
      <c r="A14" s="11" t="s">
        <v>2</v>
      </c>
      <c r="B14" s="13">
        <f t="shared" si="1"/>
        <v>8</v>
      </c>
      <c r="E14" s="1">
        <v>16.5</v>
      </c>
      <c r="F14">
        <f t="shared" si="0"/>
        <v>8</v>
      </c>
      <c r="G14" s="2">
        <f t="shared" si="2"/>
        <v>132</v>
      </c>
      <c r="J14">
        <v>8</v>
      </c>
      <c r="K14">
        <f t="shared" si="3"/>
        <v>8</v>
      </c>
    </row>
    <row r="15" spans="1:11" x14ac:dyDescent="0.25">
      <c r="A15" s="11" t="s">
        <v>3</v>
      </c>
      <c r="B15" s="13">
        <f t="shared" si="1"/>
        <v>4</v>
      </c>
      <c r="E15" s="1">
        <v>22.8</v>
      </c>
      <c r="F15">
        <f t="shared" si="0"/>
        <v>4</v>
      </c>
      <c r="G15" s="2">
        <f t="shared" si="2"/>
        <v>91.2</v>
      </c>
      <c r="J15">
        <v>4</v>
      </c>
      <c r="K15">
        <f t="shared" si="3"/>
        <v>4</v>
      </c>
    </row>
    <row r="16" spans="1:11" x14ac:dyDescent="0.25">
      <c r="A16" s="11" t="s">
        <v>4</v>
      </c>
      <c r="B16" s="13">
        <f t="shared" si="1"/>
        <v>2</v>
      </c>
      <c r="E16" s="1">
        <v>23.8</v>
      </c>
      <c r="F16">
        <f t="shared" si="0"/>
        <v>2</v>
      </c>
      <c r="G16" s="2">
        <f t="shared" si="2"/>
        <v>47.6</v>
      </c>
      <c r="I16">
        <v>2</v>
      </c>
      <c r="K16">
        <f t="shared" si="3"/>
        <v>2</v>
      </c>
    </row>
    <row r="17" spans="1:11" x14ac:dyDescent="0.25">
      <c r="A17" s="11" t="s">
        <v>5</v>
      </c>
      <c r="B17" s="13">
        <f t="shared" si="1"/>
        <v>10</v>
      </c>
      <c r="E17" s="1">
        <v>24.8</v>
      </c>
      <c r="F17">
        <f t="shared" si="0"/>
        <v>10</v>
      </c>
      <c r="G17" s="2">
        <f t="shared" si="2"/>
        <v>248</v>
      </c>
      <c r="J17">
        <v>10</v>
      </c>
      <c r="K17">
        <f t="shared" si="3"/>
        <v>10</v>
      </c>
    </row>
    <row r="18" spans="1:11" x14ac:dyDescent="0.25">
      <c r="A18" s="11" t="s">
        <v>6</v>
      </c>
      <c r="B18" s="13">
        <f t="shared" si="1"/>
        <v>10</v>
      </c>
      <c r="E18" s="1">
        <v>10.4</v>
      </c>
      <c r="F18">
        <f t="shared" si="0"/>
        <v>10</v>
      </c>
      <c r="G18" s="2">
        <f t="shared" si="2"/>
        <v>104</v>
      </c>
      <c r="J18">
        <v>10</v>
      </c>
      <c r="K18">
        <f t="shared" si="3"/>
        <v>10</v>
      </c>
    </row>
    <row r="19" spans="1:11" x14ac:dyDescent="0.25">
      <c r="A19" s="11" t="s">
        <v>7</v>
      </c>
      <c r="B19" s="13">
        <f t="shared" si="1"/>
        <v>25</v>
      </c>
      <c r="E19" s="1">
        <v>28.4</v>
      </c>
      <c r="F19">
        <f t="shared" si="0"/>
        <v>25</v>
      </c>
      <c r="G19" s="2">
        <f t="shared" si="2"/>
        <v>710</v>
      </c>
      <c r="J19">
        <v>25</v>
      </c>
      <c r="K19">
        <f t="shared" si="3"/>
        <v>25</v>
      </c>
    </row>
    <row r="20" spans="1:11" x14ac:dyDescent="0.25">
      <c r="A20" s="11" t="s">
        <v>8</v>
      </c>
      <c r="B20" s="13">
        <f t="shared" si="1"/>
        <v>25</v>
      </c>
      <c r="E20" s="1">
        <v>10.4</v>
      </c>
      <c r="F20">
        <f t="shared" si="0"/>
        <v>25</v>
      </c>
      <c r="G20" s="2">
        <f t="shared" si="2"/>
        <v>260</v>
      </c>
      <c r="J20">
        <v>25</v>
      </c>
      <c r="K20">
        <f t="shared" si="3"/>
        <v>25</v>
      </c>
    </row>
    <row r="21" spans="1:11" x14ac:dyDescent="0.25">
      <c r="A21" s="11" t="s">
        <v>9</v>
      </c>
      <c r="B21" s="13">
        <f t="shared" si="1"/>
        <v>2</v>
      </c>
      <c r="E21" s="1">
        <v>62</v>
      </c>
      <c r="F21">
        <f t="shared" si="0"/>
        <v>2</v>
      </c>
      <c r="G21" s="2">
        <f t="shared" si="2"/>
        <v>124</v>
      </c>
      <c r="I21">
        <v>2</v>
      </c>
      <c r="K21">
        <f t="shared" si="3"/>
        <v>2</v>
      </c>
    </row>
    <row r="22" spans="1:11" x14ac:dyDescent="0.25">
      <c r="A22" s="11" t="s">
        <v>10</v>
      </c>
      <c r="B22" s="13">
        <f t="shared" si="1"/>
        <v>17</v>
      </c>
      <c r="E22" s="1">
        <v>15.5</v>
      </c>
      <c r="F22">
        <f t="shared" si="0"/>
        <v>17</v>
      </c>
      <c r="G22" s="2">
        <f t="shared" si="2"/>
        <v>263.5</v>
      </c>
      <c r="I22">
        <v>17</v>
      </c>
      <c r="K22">
        <f t="shared" si="3"/>
        <v>17</v>
      </c>
    </row>
    <row r="23" spans="1:11" x14ac:dyDescent="0.25">
      <c r="A23" s="11" t="s">
        <v>30</v>
      </c>
      <c r="B23" s="13">
        <f t="shared" si="1"/>
        <v>5</v>
      </c>
      <c r="E23" s="1">
        <v>25</v>
      </c>
      <c r="F23">
        <f t="shared" si="0"/>
        <v>5</v>
      </c>
      <c r="G23" s="2">
        <f t="shared" si="2"/>
        <v>125</v>
      </c>
      <c r="J23">
        <v>5</v>
      </c>
      <c r="K23">
        <f t="shared" si="3"/>
        <v>5</v>
      </c>
    </row>
    <row r="24" spans="1:11" x14ac:dyDescent="0.25">
      <c r="A24" s="11" t="s">
        <v>11</v>
      </c>
      <c r="B24" s="13">
        <f t="shared" si="1"/>
        <v>20</v>
      </c>
      <c r="E24" s="1">
        <v>30</v>
      </c>
      <c r="F24">
        <f t="shared" si="0"/>
        <v>20</v>
      </c>
      <c r="G24" s="2">
        <f t="shared" si="2"/>
        <v>600</v>
      </c>
      <c r="J24">
        <v>20</v>
      </c>
      <c r="K24">
        <f t="shared" si="3"/>
        <v>20</v>
      </c>
    </row>
    <row r="25" spans="1:11" x14ac:dyDescent="0.25">
      <c r="A25" s="11" t="s">
        <v>12</v>
      </c>
      <c r="B25" s="13">
        <f t="shared" si="1"/>
        <v>32</v>
      </c>
      <c r="E25" s="1">
        <v>18.600000000000001</v>
      </c>
      <c r="F25">
        <f t="shared" si="0"/>
        <v>32</v>
      </c>
      <c r="G25" s="2">
        <f t="shared" si="2"/>
        <v>595.20000000000005</v>
      </c>
      <c r="J25">
        <v>32</v>
      </c>
      <c r="K25">
        <f t="shared" si="3"/>
        <v>32</v>
      </c>
    </row>
    <row r="26" spans="1:11" x14ac:dyDescent="0.25">
      <c r="A26" s="11" t="s">
        <v>27</v>
      </c>
      <c r="B26" s="13">
        <f t="shared" si="1"/>
        <v>6</v>
      </c>
      <c r="E26" s="1">
        <v>35</v>
      </c>
      <c r="F26">
        <f t="shared" si="0"/>
        <v>6</v>
      </c>
      <c r="G26" s="2">
        <f t="shared" si="2"/>
        <v>210</v>
      </c>
      <c r="J26">
        <v>6</v>
      </c>
      <c r="K26">
        <f t="shared" si="3"/>
        <v>6</v>
      </c>
    </row>
    <row r="27" spans="1:11" x14ac:dyDescent="0.25">
      <c r="A27" s="11" t="s">
        <v>13</v>
      </c>
      <c r="B27" s="13">
        <f t="shared" si="1"/>
        <v>5</v>
      </c>
      <c r="E27" s="1">
        <v>21.7</v>
      </c>
      <c r="F27">
        <f t="shared" si="0"/>
        <v>5</v>
      </c>
      <c r="G27" s="2">
        <f t="shared" si="2"/>
        <v>108.5</v>
      </c>
      <c r="J27">
        <v>5</v>
      </c>
      <c r="K27">
        <f t="shared" si="3"/>
        <v>5</v>
      </c>
    </row>
    <row r="28" spans="1:11" x14ac:dyDescent="0.25">
      <c r="A28" s="11" t="s">
        <v>14</v>
      </c>
      <c r="B28" s="13">
        <f t="shared" si="1"/>
        <v>9</v>
      </c>
      <c r="E28" s="1">
        <v>35</v>
      </c>
      <c r="F28">
        <f t="shared" si="0"/>
        <v>9</v>
      </c>
      <c r="G28" s="2">
        <f t="shared" si="2"/>
        <v>315</v>
      </c>
      <c r="J28">
        <v>9</v>
      </c>
      <c r="K28">
        <f t="shared" si="3"/>
        <v>9</v>
      </c>
    </row>
    <row r="29" spans="1:11" x14ac:dyDescent="0.25">
      <c r="A29" s="11" t="s">
        <v>15</v>
      </c>
      <c r="B29" s="13">
        <f t="shared" si="1"/>
        <v>9</v>
      </c>
      <c r="E29" s="1">
        <v>40</v>
      </c>
      <c r="F29">
        <f t="shared" si="0"/>
        <v>9</v>
      </c>
      <c r="G29" s="2">
        <f t="shared" si="2"/>
        <v>360</v>
      </c>
      <c r="J29">
        <v>9</v>
      </c>
      <c r="K29">
        <f t="shared" si="3"/>
        <v>9</v>
      </c>
    </row>
    <row r="30" spans="1:11" x14ac:dyDescent="0.25">
      <c r="A30" s="11" t="s">
        <v>37</v>
      </c>
      <c r="B30" s="13">
        <f t="shared" si="1"/>
        <v>11</v>
      </c>
      <c r="E30" s="1">
        <v>50</v>
      </c>
      <c r="F30">
        <f t="shared" si="0"/>
        <v>11</v>
      </c>
      <c r="G30" s="2">
        <f t="shared" si="2"/>
        <v>550</v>
      </c>
      <c r="J30">
        <v>11</v>
      </c>
      <c r="K30">
        <f t="shared" si="3"/>
        <v>11</v>
      </c>
    </row>
    <row r="31" spans="1:11" x14ac:dyDescent="0.25">
      <c r="A31" s="11" t="s">
        <v>47</v>
      </c>
      <c r="B31" s="13">
        <v>1</v>
      </c>
      <c r="E31" s="1">
        <v>200</v>
      </c>
      <c r="F31">
        <v>1</v>
      </c>
      <c r="G31" s="2">
        <f t="shared" si="2"/>
        <v>200</v>
      </c>
    </row>
    <row r="32" spans="1:11" x14ac:dyDescent="0.25">
      <c r="A32" s="11" t="s">
        <v>16</v>
      </c>
      <c r="B32" s="13">
        <f t="shared" si="1"/>
        <v>13</v>
      </c>
      <c r="E32" s="1">
        <v>31</v>
      </c>
      <c r="F32">
        <f>K32</f>
        <v>13</v>
      </c>
      <c r="G32" s="2">
        <f t="shared" si="2"/>
        <v>403</v>
      </c>
      <c r="J32">
        <v>13</v>
      </c>
      <c r="K32">
        <f t="shared" si="3"/>
        <v>13</v>
      </c>
    </row>
    <row r="33" spans="1:11" x14ac:dyDescent="0.25">
      <c r="A33" s="11" t="s">
        <v>29</v>
      </c>
      <c r="B33" s="13">
        <f t="shared" si="1"/>
        <v>4</v>
      </c>
      <c r="E33" s="1">
        <v>150</v>
      </c>
      <c r="F33">
        <f>K33</f>
        <v>4</v>
      </c>
      <c r="G33" s="2">
        <f t="shared" si="2"/>
        <v>600</v>
      </c>
      <c r="J33">
        <v>4</v>
      </c>
      <c r="K33">
        <f t="shared" si="3"/>
        <v>4</v>
      </c>
    </row>
    <row r="34" spans="1:11" x14ac:dyDescent="0.25">
      <c r="A34" s="11" t="s">
        <v>17</v>
      </c>
      <c r="B34" s="13">
        <f t="shared" si="1"/>
        <v>4</v>
      </c>
      <c r="E34" s="1">
        <v>120</v>
      </c>
      <c r="F34">
        <f>K34</f>
        <v>4</v>
      </c>
      <c r="G34" s="2">
        <f t="shared" si="2"/>
        <v>480</v>
      </c>
      <c r="J34">
        <v>4</v>
      </c>
      <c r="K34">
        <f t="shared" si="3"/>
        <v>4</v>
      </c>
    </row>
    <row r="35" spans="1:11" x14ac:dyDescent="0.25">
      <c r="A35" s="11" t="s">
        <v>18</v>
      </c>
      <c r="B35" s="13">
        <f t="shared" si="1"/>
        <v>2</v>
      </c>
      <c r="E35" s="1">
        <v>150</v>
      </c>
      <c r="F35">
        <f>K35</f>
        <v>2</v>
      </c>
      <c r="G35" s="2">
        <f t="shared" si="2"/>
        <v>300</v>
      </c>
      <c r="J35">
        <v>2</v>
      </c>
      <c r="K35">
        <f t="shared" si="3"/>
        <v>2</v>
      </c>
    </row>
    <row r="36" spans="1:11" x14ac:dyDescent="0.25">
      <c r="A36" s="11" t="s">
        <v>19</v>
      </c>
      <c r="B36" s="13">
        <f t="shared" si="1"/>
        <v>2</v>
      </c>
      <c r="E36" s="1">
        <v>800</v>
      </c>
      <c r="F36">
        <f>K36</f>
        <v>2</v>
      </c>
      <c r="G36" s="2">
        <f t="shared" si="2"/>
        <v>1600</v>
      </c>
      <c r="J36">
        <v>2</v>
      </c>
      <c r="K36">
        <f t="shared" si="3"/>
        <v>2</v>
      </c>
    </row>
    <row r="37" spans="1:11" x14ac:dyDescent="0.25">
      <c r="A37" s="11" t="s">
        <v>39</v>
      </c>
      <c r="B37" s="13">
        <f t="shared" si="1"/>
        <v>1</v>
      </c>
      <c r="E37" s="1">
        <v>500</v>
      </c>
      <c r="F37">
        <v>1</v>
      </c>
      <c r="G37" s="2">
        <f t="shared" si="2"/>
        <v>500</v>
      </c>
      <c r="J37">
        <v>2</v>
      </c>
      <c r="K37">
        <f t="shared" si="3"/>
        <v>2</v>
      </c>
    </row>
    <row r="38" spans="1:11" x14ac:dyDescent="0.25">
      <c r="A38" s="11" t="s">
        <v>20</v>
      </c>
      <c r="B38" s="13">
        <f t="shared" si="1"/>
        <v>4</v>
      </c>
      <c r="E38" s="1">
        <v>45.5</v>
      </c>
      <c r="F38">
        <f t="shared" ref="F38:F44" si="4">K38</f>
        <v>4</v>
      </c>
      <c r="G38" s="2">
        <f t="shared" si="2"/>
        <v>182</v>
      </c>
      <c r="J38">
        <v>4</v>
      </c>
      <c r="K38">
        <f t="shared" si="3"/>
        <v>4</v>
      </c>
    </row>
    <row r="39" spans="1:11" x14ac:dyDescent="0.25">
      <c r="A39" s="11" t="s">
        <v>48</v>
      </c>
      <c r="B39" s="13">
        <f t="shared" si="1"/>
        <v>1</v>
      </c>
      <c r="E39" s="1">
        <v>51.7</v>
      </c>
      <c r="F39">
        <f t="shared" si="4"/>
        <v>1</v>
      </c>
      <c r="G39" s="2">
        <f t="shared" si="2"/>
        <v>51.7</v>
      </c>
      <c r="J39">
        <v>1</v>
      </c>
      <c r="K39">
        <f t="shared" si="3"/>
        <v>1</v>
      </c>
    </row>
    <row r="40" spans="1:11" x14ac:dyDescent="0.25">
      <c r="A40" s="11" t="s">
        <v>21</v>
      </c>
      <c r="B40" s="13">
        <f t="shared" si="1"/>
        <v>31</v>
      </c>
      <c r="E40" s="1">
        <v>15.5</v>
      </c>
      <c r="F40">
        <f t="shared" si="4"/>
        <v>31</v>
      </c>
      <c r="G40" s="2">
        <f t="shared" si="2"/>
        <v>480.5</v>
      </c>
      <c r="J40">
        <v>31</v>
      </c>
      <c r="K40">
        <f t="shared" si="3"/>
        <v>31</v>
      </c>
    </row>
    <row r="41" spans="1:11" x14ac:dyDescent="0.25">
      <c r="A41" s="11" t="s">
        <v>22</v>
      </c>
      <c r="B41" s="13">
        <f t="shared" si="1"/>
        <v>6</v>
      </c>
      <c r="E41" s="1">
        <v>20.7</v>
      </c>
      <c r="F41">
        <f t="shared" si="4"/>
        <v>6</v>
      </c>
      <c r="G41" s="2">
        <f t="shared" si="2"/>
        <v>124.19999999999999</v>
      </c>
      <c r="J41">
        <v>6</v>
      </c>
      <c r="K41">
        <f t="shared" si="3"/>
        <v>6</v>
      </c>
    </row>
    <row r="42" spans="1:11" x14ac:dyDescent="0.25">
      <c r="A42" s="11" t="s">
        <v>23</v>
      </c>
      <c r="B42" s="13">
        <f t="shared" si="1"/>
        <v>1</v>
      </c>
      <c r="E42" s="1">
        <v>200</v>
      </c>
      <c r="F42">
        <f t="shared" si="4"/>
        <v>1</v>
      </c>
      <c r="G42" s="2">
        <f t="shared" si="2"/>
        <v>200</v>
      </c>
      <c r="J42">
        <v>1</v>
      </c>
      <c r="K42">
        <f t="shared" si="3"/>
        <v>1</v>
      </c>
    </row>
    <row r="43" spans="1:11" x14ac:dyDescent="0.25">
      <c r="A43" s="11" t="s">
        <v>24</v>
      </c>
      <c r="B43" s="13">
        <f t="shared" si="1"/>
        <v>2</v>
      </c>
      <c r="E43" s="1">
        <v>400</v>
      </c>
      <c r="F43">
        <f t="shared" si="4"/>
        <v>2</v>
      </c>
      <c r="G43" s="2">
        <f t="shared" si="2"/>
        <v>800</v>
      </c>
      <c r="J43">
        <v>2</v>
      </c>
      <c r="K43">
        <f t="shared" si="3"/>
        <v>2</v>
      </c>
    </row>
    <row r="44" spans="1:11" x14ac:dyDescent="0.25">
      <c r="A44" s="11" t="s">
        <v>25</v>
      </c>
      <c r="B44" s="13">
        <f t="shared" si="1"/>
        <v>3</v>
      </c>
      <c r="E44" s="1">
        <v>30</v>
      </c>
      <c r="F44">
        <f t="shared" si="4"/>
        <v>3</v>
      </c>
      <c r="G44" s="2">
        <f t="shared" si="2"/>
        <v>90</v>
      </c>
      <c r="J44">
        <v>3</v>
      </c>
      <c r="K44">
        <f t="shared" si="3"/>
        <v>3</v>
      </c>
    </row>
    <row r="45" spans="1:11" x14ac:dyDescent="0.25">
      <c r="A45" s="11" t="s">
        <v>26</v>
      </c>
      <c r="B45" s="13">
        <f t="shared" si="1"/>
        <v>1</v>
      </c>
      <c r="E45" s="1">
        <v>300</v>
      </c>
      <c r="F45">
        <v>1</v>
      </c>
      <c r="G45" s="2">
        <f t="shared" si="2"/>
        <v>300</v>
      </c>
      <c r="K45">
        <f t="shared" si="3"/>
        <v>0</v>
      </c>
    </row>
    <row r="46" spans="1:11" x14ac:dyDescent="0.25">
      <c r="A46" s="11" t="s">
        <v>28</v>
      </c>
      <c r="B46" s="13">
        <f t="shared" si="1"/>
        <v>5</v>
      </c>
      <c r="E46" s="1">
        <v>85</v>
      </c>
      <c r="F46">
        <f>K46</f>
        <v>5</v>
      </c>
      <c r="G46" s="2">
        <f t="shared" si="2"/>
        <v>425</v>
      </c>
      <c r="J46">
        <v>5</v>
      </c>
      <c r="K46">
        <f t="shared" si="3"/>
        <v>5</v>
      </c>
    </row>
    <row r="47" spans="1:11" x14ac:dyDescent="0.25">
      <c r="A47" s="11" t="s">
        <v>38</v>
      </c>
      <c r="B47" s="13">
        <f t="shared" si="1"/>
        <v>6</v>
      </c>
      <c r="E47" s="1">
        <v>40</v>
      </c>
      <c r="F47">
        <f>K47</f>
        <v>6</v>
      </c>
      <c r="G47" s="2">
        <f t="shared" si="2"/>
        <v>240</v>
      </c>
      <c r="J47">
        <v>6</v>
      </c>
      <c r="K47">
        <f t="shared" si="3"/>
        <v>6</v>
      </c>
    </row>
    <row r="48" spans="1:11" x14ac:dyDescent="0.25">
      <c r="B48" s="7"/>
      <c r="E48" s="1"/>
      <c r="G48" s="2"/>
    </row>
    <row r="49" spans="1:6" x14ac:dyDescent="0.25">
      <c r="C49" s="1"/>
    </row>
    <row r="50" spans="1:6" x14ac:dyDescent="0.25">
      <c r="C50" s="1"/>
    </row>
    <row r="51" spans="1:6" x14ac:dyDescent="0.25">
      <c r="A51" t="s">
        <v>52</v>
      </c>
      <c r="C51" s="1"/>
    </row>
    <row r="52" spans="1:6" x14ac:dyDescent="0.25">
      <c r="C52" s="1"/>
    </row>
    <row r="53" spans="1:6" x14ac:dyDescent="0.25">
      <c r="A53" t="s">
        <v>51</v>
      </c>
      <c r="C53" s="1"/>
      <c r="E53" s="2">
        <f>SUM(G12:G47)</f>
        <v>12764.900000000001</v>
      </c>
    </row>
    <row r="54" spans="1:6" x14ac:dyDescent="0.25">
      <c r="A54" t="s">
        <v>53</v>
      </c>
      <c r="C54" s="1"/>
      <c r="E54" s="2"/>
    </row>
    <row r="55" spans="1:6" x14ac:dyDescent="0.25">
      <c r="C55" s="1"/>
      <c r="E55" s="1">
        <v>200</v>
      </c>
      <c r="F55" t="s">
        <v>50</v>
      </c>
    </row>
    <row r="56" spans="1:6" x14ac:dyDescent="0.25">
      <c r="A56" t="s">
        <v>54</v>
      </c>
      <c r="C56" s="1"/>
    </row>
    <row r="57" spans="1:6" x14ac:dyDescent="0.25">
      <c r="A57" s="3" t="s">
        <v>49</v>
      </c>
      <c r="B57" s="4" t="s">
        <v>55</v>
      </c>
      <c r="C57" s="1"/>
      <c r="E57" s="2">
        <f>SUM(E53:E55)</f>
        <v>12964.900000000001</v>
      </c>
    </row>
    <row r="58" spans="1:6" x14ac:dyDescent="0.25">
      <c r="A58" s="3" t="s">
        <v>49</v>
      </c>
      <c r="B58" s="4" t="s">
        <v>56</v>
      </c>
    </row>
    <row r="59" spans="1:6" x14ac:dyDescent="0.25">
      <c r="A59" s="4" t="s">
        <v>57</v>
      </c>
    </row>
    <row r="60" spans="1:6" x14ac:dyDescent="0.25">
      <c r="A60" s="3" t="s">
        <v>49</v>
      </c>
      <c r="B60" s="6" t="s">
        <v>71</v>
      </c>
    </row>
    <row r="61" spans="1:6" x14ac:dyDescent="0.25">
      <c r="A61" s="3" t="s">
        <v>49</v>
      </c>
      <c r="B61" s="4" t="s">
        <v>40</v>
      </c>
    </row>
    <row r="62" spans="1:6" x14ac:dyDescent="0.25">
      <c r="A62" s="3" t="s">
        <v>49</v>
      </c>
      <c r="B62" s="4" t="s">
        <v>41</v>
      </c>
    </row>
    <row r="63" spans="1:6" x14ac:dyDescent="0.25">
      <c r="A63" s="3" t="s">
        <v>49</v>
      </c>
      <c r="B63" s="4" t="s">
        <v>46</v>
      </c>
    </row>
    <row r="64" spans="1:6" x14ac:dyDescent="0.25">
      <c r="A64" s="3" t="s">
        <v>49</v>
      </c>
      <c r="B64" s="6" t="s">
        <v>70</v>
      </c>
    </row>
    <row r="65" spans="1:3" x14ac:dyDescent="0.25">
      <c r="A65" s="3"/>
    </row>
    <row r="66" spans="1:3" x14ac:dyDescent="0.25">
      <c r="A66" t="s">
        <v>58</v>
      </c>
    </row>
    <row r="68" spans="1:3" x14ac:dyDescent="0.25">
      <c r="A68" s="5" t="s">
        <v>61</v>
      </c>
    </row>
    <row r="70" spans="1:3" x14ac:dyDescent="0.25">
      <c r="A70" t="s">
        <v>42</v>
      </c>
    </row>
    <row r="71" spans="1:3" x14ac:dyDescent="0.25">
      <c r="A71" t="s">
        <v>43</v>
      </c>
      <c r="B71" s="1">
        <v>5600</v>
      </c>
      <c r="C71" t="s">
        <v>45</v>
      </c>
    </row>
    <row r="72" spans="1:3" x14ac:dyDescent="0.25">
      <c r="B72" s="1"/>
    </row>
    <row r="73" spans="1:3" x14ac:dyDescent="0.25">
      <c r="A73" t="s">
        <v>44</v>
      </c>
      <c r="B73" s="1">
        <v>3000</v>
      </c>
      <c r="C73" t="s">
        <v>45</v>
      </c>
    </row>
    <row r="75" spans="1:3" x14ac:dyDescent="0.25">
      <c r="A75" t="s">
        <v>69</v>
      </c>
    </row>
  </sheetData>
  <mergeCells count="6">
    <mergeCell ref="A6:D6"/>
    <mergeCell ref="A1:D1"/>
    <mergeCell ref="A2:D2"/>
    <mergeCell ref="A3:D3"/>
    <mergeCell ref="A4:D4"/>
    <mergeCell ref="A5:D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6088AB-CBB3-4013-82E1-E5923777A1E1}">
  <sheetPr>
    <pageSetUpPr fitToPage="1"/>
  </sheetPr>
  <dimension ref="A1:L83"/>
  <sheetViews>
    <sheetView tabSelected="1" topLeftCell="A58" workbookViewId="0">
      <selection activeCell="C67" sqref="C67"/>
    </sheetView>
  </sheetViews>
  <sheetFormatPr defaultRowHeight="15" x14ac:dyDescent="0.25"/>
  <cols>
    <col min="1" max="1" width="40.28515625" customWidth="1"/>
    <col min="2" max="2" width="19.140625" style="6" customWidth="1"/>
    <col min="3" max="3" width="28.140625" customWidth="1"/>
    <col min="4" max="4" width="10.85546875" customWidth="1"/>
    <col min="5" max="5" width="26.7109375" customWidth="1"/>
    <col min="6" max="6" width="12.85546875" customWidth="1"/>
    <col min="8" max="8" width="11.140625" customWidth="1"/>
    <col min="9" max="9" width="12.7109375" customWidth="1"/>
    <col min="11" max="11" width="11" bestFit="1" customWidth="1"/>
  </cols>
  <sheetData>
    <row r="1" spans="1:12" ht="18.75" x14ac:dyDescent="0.3">
      <c r="A1" s="16" t="s">
        <v>63</v>
      </c>
      <c r="B1" s="16"/>
      <c r="C1" s="16"/>
      <c r="D1" s="16"/>
      <c r="E1" s="10"/>
    </row>
    <row r="2" spans="1:12" ht="18.75" x14ac:dyDescent="0.3">
      <c r="A2" s="16" t="s">
        <v>64</v>
      </c>
      <c r="B2" s="16"/>
      <c r="C2" s="16"/>
      <c r="D2" s="16"/>
      <c r="E2" s="10"/>
    </row>
    <row r="3" spans="1:12" ht="18.75" x14ac:dyDescent="0.3">
      <c r="A3" s="16" t="s">
        <v>65</v>
      </c>
      <c r="B3" s="16"/>
      <c r="C3" s="16"/>
      <c r="D3" s="16"/>
      <c r="E3" s="10"/>
    </row>
    <row r="4" spans="1:12" x14ac:dyDescent="0.25">
      <c r="A4" s="15" t="s">
        <v>66</v>
      </c>
      <c r="B4" s="15"/>
      <c r="C4" s="15"/>
      <c r="D4" s="15"/>
      <c r="E4" s="9"/>
    </row>
    <row r="5" spans="1:12" x14ac:dyDescent="0.25">
      <c r="A5" s="15" t="s">
        <v>67</v>
      </c>
      <c r="B5" s="15"/>
      <c r="C5" s="15"/>
      <c r="D5" s="15"/>
      <c r="E5" s="9"/>
    </row>
    <row r="6" spans="1:12" x14ac:dyDescent="0.25">
      <c r="A6" s="15" t="s">
        <v>68</v>
      </c>
      <c r="B6" s="15"/>
      <c r="C6" s="15"/>
      <c r="D6" s="15"/>
      <c r="E6" s="9"/>
    </row>
    <row r="8" spans="1:12" x14ac:dyDescent="0.25">
      <c r="A8" s="8" t="s">
        <v>59</v>
      </c>
    </row>
    <row r="11" spans="1:12" x14ac:dyDescent="0.25">
      <c r="A11" s="11" t="s">
        <v>60</v>
      </c>
      <c r="B11" s="12" t="s">
        <v>62</v>
      </c>
      <c r="F11" s="1" t="s">
        <v>32</v>
      </c>
      <c r="G11" t="s">
        <v>31</v>
      </c>
      <c r="H11" t="s">
        <v>33</v>
      </c>
      <c r="I11" t="s">
        <v>72</v>
      </c>
      <c r="J11" t="s">
        <v>36</v>
      </c>
      <c r="K11" t="s">
        <v>34</v>
      </c>
      <c r="L11" t="s">
        <v>35</v>
      </c>
    </row>
    <row r="12" spans="1:12" x14ac:dyDescent="0.25">
      <c r="A12" s="11" t="s">
        <v>0</v>
      </c>
      <c r="B12" s="13">
        <f>G12</f>
        <v>48</v>
      </c>
      <c r="F12" s="1">
        <v>14.5</v>
      </c>
      <c r="G12">
        <f t="shared" ref="G12:G30" si="0">L12</f>
        <v>48</v>
      </c>
      <c r="H12" s="2">
        <f>G12*F12</f>
        <v>696</v>
      </c>
      <c r="I12">
        <v>13</v>
      </c>
      <c r="J12">
        <v>37</v>
      </c>
      <c r="K12">
        <v>24</v>
      </c>
      <c r="L12">
        <f>SUM(J12:K12)-I12</f>
        <v>48</v>
      </c>
    </row>
    <row r="13" spans="1:12" x14ac:dyDescent="0.25">
      <c r="A13" s="11" t="s">
        <v>1</v>
      </c>
      <c r="B13" s="13">
        <f t="shared" ref="B13:B47" si="1">G13</f>
        <v>2</v>
      </c>
      <c r="F13" s="1">
        <v>30</v>
      </c>
      <c r="G13">
        <f t="shared" si="0"/>
        <v>2</v>
      </c>
      <c r="H13" s="2">
        <f t="shared" ref="H13:H47" si="2">G13*F13</f>
        <v>60</v>
      </c>
      <c r="J13">
        <v>2</v>
      </c>
      <c r="L13">
        <f t="shared" ref="L13:L47" si="3">SUM(J13:K13)-I13</f>
        <v>2</v>
      </c>
    </row>
    <row r="14" spans="1:12" x14ac:dyDescent="0.25">
      <c r="A14" s="11" t="s">
        <v>2</v>
      </c>
      <c r="B14" s="13">
        <f t="shared" si="1"/>
        <v>4</v>
      </c>
      <c r="F14" s="1">
        <v>16.5</v>
      </c>
      <c r="G14">
        <f t="shared" si="0"/>
        <v>4</v>
      </c>
      <c r="H14" s="2">
        <f t="shared" si="2"/>
        <v>66</v>
      </c>
      <c r="I14">
        <v>4</v>
      </c>
      <c r="K14">
        <v>8</v>
      </c>
      <c r="L14">
        <f t="shared" si="3"/>
        <v>4</v>
      </c>
    </row>
    <row r="15" spans="1:12" x14ac:dyDescent="0.25">
      <c r="A15" s="11" t="s">
        <v>3</v>
      </c>
      <c r="B15" s="13">
        <f t="shared" si="1"/>
        <v>2</v>
      </c>
      <c r="F15" s="1">
        <v>22.8</v>
      </c>
      <c r="G15">
        <f t="shared" si="0"/>
        <v>2</v>
      </c>
      <c r="H15" s="2">
        <f t="shared" si="2"/>
        <v>45.6</v>
      </c>
      <c r="I15">
        <v>2</v>
      </c>
      <c r="K15">
        <v>4</v>
      </c>
      <c r="L15">
        <f t="shared" si="3"/>
        <v>2</v>
      </c>
    </row>
    <row r="16" spans="1:12" x14ac:dyDescent="0.25">
      <c r="A16" s="11" t="s">
        <v>4</v>
      </c>
      <c r="B16" s="13">
        <f t="shared" si="1"/>
        <v>1</v>
      </c>
      <c r="F16" s="1">
        <v>23.8</v>
      </c>
      <c r="G16">
        <f t="shared" si="0"/>
        <v>1</v>
      </c>
      <c r="H16" s="2">
        <f t="shared" si="2"/>
        <v>23.8</v>
      </c>
      <c r="I16">
        <v>1</v>
      </c>
      <c r="J16">
        <v>2</v>
      </c>
      <c r="L16">
        <f t="shared" si="3"/>
        <v>1</v>
      </c>
    </row>
    <row r="17" spans="1:12" x14ac:dyDescent="0.25">
      <c r="A17" s="11" t="s">
        <v>5</v>
      </c>
      <c r="B17" s="13">
        <f t="shared" si="1"/>
        <v>7</v>
      </c>
      <c r="F17" s="1">
        <v>24.8</v>
      </c>
      <c r="G17">
        <f t="shared" si="0"/>
        <v>7</v>
      </c>
      <c r="H17" s="2">
        <f t="shared" si="2"/>
        <v>173.6</v>
      </c>
      <c r="I17">
        <v>3</v>
      </c>
      <c r="K17">
        <v>10</v>
      </c>
      <c r="L17">
        <f t="shared" si="3"/>
        <v>7</v>
      </c>
    </row>
    <row r="18" spans="1:12" x14ac:dyDescent="0.25">
      <c r="A18" s="11" t="s">
        <v>6</v>
      </c>
      <c r="B18" s="13">
        <f t="shared" si="1"/>
        <v>7</v>
      </c>
      <c r="F18" s="1">
        <v>10.4</v>
      </c>
      <c r="G18">
        <f t="shared" si="0"/>
        <v>7</v>
      </c>
      <c r="H18" s="2">
        <f t="shared" si="2"/>
        <v>72.8</v>
      </c>
      <c r="I18">
        <v>3</v>
      </c>
      <c r="K18">
        <v>10</v>
      </c>
      <c r="L18">
        <f t="shared" si="3"/>
        <v>7</v>
      </c>
    </row>
    <row r="19" spans="1:12" x14ac:dyDescent="0.25">
      <c r="A19" s="11" t="s">
        <v>7</v>
      </c>
      <c r="B19" s="13">
        <f t="shared" si="1"/>
        <v>25</v>
      </c>
      <c r="F19" s="1">
        <v>28.4</v>
      </c>
      <c r="G19">
        <f t="shared" si="0"/>
        <v>25</v>
      </c>
      <c r="H19" s="2">
        <f t="shared" si="2"/>
        <v>710</v>
      </c>
      <c r="K19">
        <v>25</v>
      </c>
      <c r="L19">
        <f t="shared" si="3"/>
        <v>25</v>
      </c>
    </row>
    <row r="20" spans="1:12" x14ac:dyDescent="0.25">
      <c r="A20" s="11" t="s">
        <v>8</v>
      </c>
      <c r="B20" s="13">
        <f t="shared" si="1"/>
        <v>25</v>
      </c>
      <c r="F20" s="1">
        <v>10.4</v>
      </c>
      <c r="G20">
        <f t="shared" si="0"/>
        <v>25</v>
      </c>
      <c r="H20" s="2">
        <f t="shared" si="2"/>
        <v>260</v>
      </c>
      <c r="K20">
        <v>25</v>
      </c>
      <c r="L20">
        <f t="shared" si="3"/>
        <v>25</v>
      </c>
    </row>
    <row r="21" spans="1:12" x14ac:dyDescent="0.25">
      <c r="A21" s="11" t="s">
        <v>9</v>
      </c>
      <c r="B21" s="13">
        <f t="shared" si="1"/>
        <v>1</v>
      </c>
      <c r="F21" s="1">
        <v>62</v>
      </c>
      <c r="G21">
        <f t="shared" si="0"/>
        <v>1</v>
      </c>
      <c r="H21" s="2">
        <f t="shared" si="2"/>
        <v>62</v>
      </c>
      <c r="I21">
        <v>1</v>
      </c>
      <c r="J21">
        <v>2</v>
      </c>
      <c r="L21">
        <f t="shared" si="3"/>
        <v>1</v>
      </c>
    </row>
    <row r="22" spans="1:12" x14ac:dyDescent="0.25">
      <c r="A22" s="11" t="s">
        <v>10</v>
      </c>
      <c r="B22" s="13">
        <f t="shared" si="1"/>
        <v>14</v>
      </c>
      <c r="F22" s="1">
        <v>15.5</v>
      </c>
      <c r="G22">
        <f t="shared" si="0"/>
        <v>14</v>
      </c>
      <c r="H22" s="2">
        <f t="shared" si="2"/>
        <v>217</v>
      </c>
      <c r="I22">
        <v>3</v>
      </c>
      <c r="J22">
        <v>17</v>
      </c>
      <c r="L22">
        <f t="shared" si="3"/>
        <v>14</v>
      </c>
    </row>
    <row r="23" spans="1:12" x14ac:dyDescent="0.25">
      <c r="A23" s="11" t="s">
        <v>30</v>
      </c>
      <c r="B23" s="13">
        <f t="shared" si="1"/>
        <v>3</v>
      </c>
      <c r="F23" s="1">
        <v>25</v>
      </c>
      <c r="G23">
        <f t="shared" si="0"/>
        <v>3</v>
      </c>
      <c r="H23" s="2">
        <f t="shared" si="2"/>
        <v>75</v>
      </c>
      <c r="I23">
        <v>2</v>
      </c>
      <c r="K23">
        <v>5</v>
      </c>
      <c r="L23">
        <f t="shared" si="3"/>
        <v>3</v>
      </c>
    </row>
    <row r="24" spans="1:12" x14ac:dyDescent="0.25">
      <c r="A24" s="11" t="s">
        <v>11</v>
      </c>
      <c r="B24" s="13">
        <f t="shared" si="1"/>
        <v>16</v>
      </c>
      <c r="F24" s="1">
        <v>30</v>
      </c>
      <c r="G24">
        <f t="shared" si="0"/>
        <v>16</v>
      </c>
      <c r="H24" s="2">
        <f t="shared" si="2"/>
        <v>480</v>
      </c>
      <c r="I24">
        <v>4</v>
      </c>
      <c r="K24">
        <v>20</v>
      </c>
      <c r="L24">
        <f t="shared" si="3"/>
        <v>16</v>
      </c>
    </row>
    <row r="25" spans="1:12" x14ac:dyDescent="0.25">
      <c r="A25" s="11" t="s">
        <v>12</v>
      </c>
      <c r="B25" s="13">
        <f t="shared" si="1"/>
        <v>26</v>
      </c>
      <c r="F25" s="1">
        <v>18.600000000000001</v>
      </c>
      <c r="G25">
        <f t="shared" si="0"/>
        <v>26</v>
      </c>
      <c r="H25" s="2">
        <f t="shared" si="2"/>
        <v>483.6</v>
      </c>
      <c r="I25">
        <v>6</v>
      </c>
      <c r="K25">
        <v>32</v>
      </c>
      <c r="L25">
        <f t="shared" si="3"/>
        <v>26</v>
      </c>
    </row>
    <row r="26" spans="1:12" x14ac:dyDescent="0.25">
      <c r="A26" s="11" t="s">
        <v>27</v>
      </c>
      <c r="B26" s="13">
        <f t="shared" si="1"/>
        <v>6</v>
      </c>
      <c r="F26" s="1">
        <v>35</v>
      </c>
      <c r="G26">
        <f t="shared" si="0"/>
        <v>6</v>
      </c>
      <c r="H26" s="2">
        <f t="shared" si="2"/>
        <v>210</v>
      </c>
      <c r="K26">
        <v>6</v>
      </c>
      <c r="L26">
        <f t="shared" si="3"/>
        <v>6</v>
      </c>
    </row>
    <row r="27" spans="1:12" x14ac:dyDescent="0.25">
      <c r="A27" s="11" t="s">
        <v>13</v>
      </c>
      <c r="B27" s="13">
        <f t="shared" si="1"/>
        <v>3</v>
      </c>
      <c r="F27" s="1">
        <v>21.7</v>
      </c>
      <c r="G27">
        <f t="shared" si="0"/>
        <v>3</v>
      </c>
      <c r="H27" s="2">
        <f t="shared" si="2"/>
        <v>65.099999999999994</v>
      </c>
      <c r="I27">
        <v>2</v>
      </c>
      <c r="K27">
        <v>5</v>
      </c>
      <c r="L27">
        <f t="shared" si="3"/>
        <v>3</v>
      </c>
    </row>
    <row r="28" spans="1:12" x14ac:dyDescent="0.25">
      <c r="A28" s="11" t="s">
        <v>14</v>
      </c>
      <c r="B28" s="13">
        <f t="shared" si="1"/>
        <v>6</v>
      </c>
      <c r="F28" s="1">
        <v>35</v>
      </c>
      <c r="G28">
        <f t="shared" si="0"/>
        <v>6</v>
      </c>
      <c r="H28" s="2">
        <f t="shared" si="2"/>
        <v>210</v>
      </c>
      <c r="I28">
        <v>3</v>
      </c>
      <c r="K28">
        <v>9</v>
      </c>
      <c r="L28">
        <f t="shared" si="3"/>
        <v>6</v>
      </c>
    </row>
    <row r="29" spans="1:12" x14ac:dyDescent="0.25">
      <c r="A29" s="11" t="s">
        <v>15</v>
      </c>
      <c r="B29" s="13">
        <f t="shared" si="1"/>
        <v>6</v>
      </c>
      <c r="F29" s="1">
        <v>40</v>
      </c>
      <c r="G29">
        <f t="shared" si="0"/>
        <v>6</v>
      </c>
      <c r="H29" s="2">
        <f t="shared" si="2"/>
        <v>240</v>
      </c>
      <c r="I29">
        <v>3</v>
      </c>
      <c r="K29">
        <v>9</v>
      </c>
      <c r="L29">
        <f t="shared" si="3"/>
        <v>6</v>
      </c>
    </row>
    <row r="30" spans="1:12" x14ac:dyDescent="0.25">
      <c r="A30" s="11" t="s">
        <v>37</v>
      </c>
      <c r="B30" s="13">
        <f t="shared" si="1"/>
        <v>8</v>
      </c>
      <c r="F30" s="1">
        <v>50</v>
      </c>
      <c r="G30">
        <f t="shared" si="0"/>
        <v>8</v>
      </c>
      <c r="H30" s="2">
        <f t="shared" si="2"/>
        <v>400</v>
      </c>
      <c r="I30">
        <v>3</v>
      </c>
      <c r="K30">
        <v>11</v>
      </c>
      <c r="L30">
        <f t="shared" si="3"/>
        <v>8</v>
      </c>
    </row>
    <row r="31" spans="1:12" x14ac:dyDescent="0.25">
      <c r="A31" s="11" t="s">
        <v>47</v>
      </c>
      <c r="B31" s="13">
        <v>1</v>
      </c>
      <c r="F31" s="1">
        <v>200</v>
      </c>
      <c r="G31">
        <v>1</v>
      </c>
      <c r="H31" s="2">
        <f t="shared" si="2"/>
        <v>200</v>
      </c>
      <c r="L31">
        <v>1</v>
      </c>
    </row>
    <row r="32" spans="1:12" x14ac:dyDescent="0.25">
      <c r="A32" s="11" t="s">
        <v>16</v>
      </c>
      <c r="B32" s="13">
        <f t="shared" si="1"/>
        <v>8</v>
      </c>
      <c r="F32" s="1">
        <v>31</v>
      </c>
      <c r="G32">
        <f>L32</f>
        <v>8</v>
      </c>
      <c r="H32" s="2">
        <f t="shared" si="2"/>
        <v>248</v>
      </c>
      <c r="I32">
        <v>5</v>
      </c>
      <c r="K32">
        <v>13</v>
      </c>
      <c r="L32">
        <f t="shared" si="3"/>
        <v>8</v>
      </c>
    </row>
    <row r="33" spans="1:12" x14ac:dyDescent="0.25">
      <c r="A33" s="11" t="s">
        <v>29</v>
      </c>
      <c r="B33" s="13">
        <f t="shared" si="1"/>
        <v>2</v>
      </c>
      <c r="F33" s="1">
        <v>150</v>
      </c>
      <c r="G33">
        <f>L33</f>
        <v>2</v>
      </c>
      <c r="H33" s="2">
        <f t="shared" si="2"/>
        <v>300</v>
      </c>
      <c r="I33">
        <v>2</v>
      </c>
      <c r="K33">
        <v>4</v>
      </c>
      <c r="L33">
        <f t="shared" si="3"/>
        <v>2</v>
      </c>
    </row>
    <row r="34" spans="1:12" x14ac:dyDescent="0.25">
      <c r="A34" s="11" t="s">
        <v>17</v>
      </c>
      <c r="B34" s="13">
        <f t="shared" si="1"/>
        <v>2</v>
      </c>
      <c r="F34" s="1">
        <v>120</v>
      </c>
      <c r="G34">
        <f>L34</f>
        <v>2</v>
      </c>
      <c r="H34" s="2">
        <f t="shared" si="2"/>
        <v>240</v>
      </c>
      <c r="I34">
        <v>2</v>
      </c>
      <c r="K34">
        <v>4</v>
      </c>
      <c r="L34">
        <f t="shared" si="3"/>
        <v>2</v>
      </c>
    </row>
    <row r="35" spans="1:12" x14ac:dyDescent="0.25">
      <c r="A35" s="11" t="s">
        <v>18</v>
      </c>
      <c r="B35" s="13">
        <f t="shared" si="1"/>
        <v>2</v>
      </c>
      <c r="F35" s="1">
        <v>150</v>
      </c>
      <c r="G35">
        <f>L35</f>
        <v>2</v>
      </c>
      <c r="H35" s="2">
        <f t="shared" si="2"/>
        <v>300</v>
      </c>
      <c r="K35">
        <v>2</v>
      </c>
      <c r="L35">
        <f t="shared" si="3"/>
        <v>2</v>
      </c>
    </row>
    <row r="36" spans="1:12" x14ac:dyDescent="0.25">
      <c r="A36" s="11" t="s">
        <v>19</v>
      </c>
      <c r="B36" s="13">
        <f t="shared" si="1"/>
        <v>2</v>
      </c>
      <c r="F36" s="1">
        <v>800</v>
      </c>
      <c r="G36">
        <f>L36</f>
        <v>2</v>
      </c>
      <c r="H36" s="2">
        <f t="shared" si="2"/>
        <v>1600</v>
      </c>
      <c r="K36">
        <v>2</v>
      </c>
      <c r="L36">
        <f t="shared" si="3"/>
        <v>2</v>
      </c>
    </row>
    <row r="37" spans="1:12" x14ac:dyDescent="0.25">
      <c r="A37" s="11" t="s">
        <v>39</v>
      </c>
      <c r="B37" s="13">
        <f t="shared" si="1"/>
        <v>1</v>
      </c>
      <c r="F37" s="1">
        <v>500</v>
      </c>
      <c r="G37">
        <v>1</v>
      </c>
      <c r="H37" s="2">
        <f t="shared" si="2"/>
        <v>500</v>
      </c>
      <c r="K37">
        <v>2</v>
      </c>
      <c r="L37">
        <f t="shared" si="3"/>
        <v>2</v>
      </c>
    </row>
    <row r="38" spans="1:12" x14ac:dyDescent="0.25">
      <c r="A38" s="11" t="s">
        <v>20</v>
      </c>
      <c r="B38" s="13">
        <f t="shared" si="1"/>
        <v>2</v>
      </c>
      <c r="F38" s="1">
        <v>45.5</v>
      </c>
      <c r="G38">
        <f t="shared" ref="G38:G44" si="4">L38</f>
        <v>2</v>
      </c>
      <c r="H38" s="2">
        <f t="shared" si="2"/>
        <v>91</v>
      </c>
      <c r="I38">
        <v>2</v>
      </c>
      <c r="K38">
        <v>4</v>
      </c>
      <c r="L38">
        <f t="shared" si="3"/>
        <v>2</v>
      </c>
    </row>
    <row r="39" spans="1:12" x14ac:dyDescent="0.25">
      <c r="A39" s="11" t="s">
        <v>48</v>
      </c>
      <c r="B39" s="13">
        <f t="shared" si="1"/>
        <v>1</v>
      </c>
      <c r="F39" s="1">
        <v>51.7</v>
      </c>
      <c r="G39">
        <f t="shared" si="4"/>
        <v>1</v>
      </c>
      <c r="H39" s="2">
        <f t="shared" si="2"/>
        <v>51.7</v>
      </c>
      <c r="K39">
        <v>1</v>
      </c>
      <c r="L39">
        <f t="shared" si="3"/>
        <v>1</v>
      </c>
    </row>
    <row r="40" spans="1:12" x14ac:dyDescent="0.25">
      <c r="A40" s="11" t="s">
        <v>21</v>
      </c>
      <c r="B40" s="13">
        <f t="shared" si="1"/>
        <v>19</v>
      </c>
      <c r="F40" s="1">
        <v>15.5</v>
      </c>
      <c r="G40">
        <f t="shared" si="4"/>
        <v>19</v>
      </c>
      <c r="H40" s="2">
        <f t="shared" si="2"/>
        <v>294.5</v>
      </c>
      <c r="I40">
        <v>12</v>
      </c>
      <c r="K40">
        <v>31</v>
      </c>
      <c r="L40">
        <f t="shared" si="3"/>
        <v>19</v>
      </c>
    </row>
    <row r="41" spans="1:12" x14ac:dyDescent="0.25">
      <c r="A41" s="11" t="s">
        <v>22</v>
      </c>
      <c r="B41" s="13">
        <f t="shared" si="1"/>
        <v>4</v>
      </c>
      <c r="F41" s="1">
        <v>20.7</v>
      </c>
      <c r="G41">
        <f t="shared" si="4"/>
        <v>4</v>
      </c>
      <c r="H41" s="2">
        <f t="shared" si="2"/>
        <v>82.8</v>
      </c>
      <c r="I41">
        <v>2</v>
      </c>
      <c r="K41">
        <v>6</v>
      </c>
      <c r="L41">
        <f t="shared" si="3"/>
        <v>4</v>
      </c>
    </row>
    <row r="42" spans="1:12" x14ac:dyDescent="0.25">
      <c r="A42" s="11" t="s">
        <v>23</v>
      </c>
      <c r="B42" s="13">
        <f t="shared" si="1"/>
        <v>1</v>
      </c>
      <c r="F42" s="1">
        <v>200</v>
      </c>
      <c r="G42">
        <f t="shared" si="4"/>
        <v>1</v>
      </c>
      <c r="H42" s="2">
        <f t="shared" si="2"/>
        <v>200</v>
      </c>
      <c r="K42">
        <v>1</v>
      </c>
      <c r="L42">
        <f t="shared" si="3"/>
        <v>1</v>
      </c>
    </row>
    <row r="43" spans="1:12" x14ac:dyDescent="0.25">
      <c r="A43" s="11" t="s">
        <v>24</v>
      </c>
      <c r="B43" s="13">
        <f t="shared" si="1"/>
        <v>2</v>
      </c>
      <c r="F43" s="1">
        <v>400</v>
      </c>
      <c r="G43">
        <f t="shared" si="4"/>
        <v>2</v>
      </c>
      <c r="H43" s="2">
        <f t="shared" si="2"/>
        <v>800</v>
      </c>
      <c r="K43">
        <v>2</v>
      </c>
      <c r="L43">
        <f t="shared" si="3"/>
        <v>2</v>
      </c>
    </row>
    <row r="44" spans="1:12" x14ac:dyDescent="0.25">
      <c r="A44" s="11" t="s">
        <v>25</v>
      </c>
      <c r="B44" s="13">
        <f t="shared" si="1"/>
        <v>2</v>
      </c>
      <c r="F44" s="1">
        <v>30</v>
      </c>
      <c r="G44">
        <f t="shared" si="4"/>
        <v>2</v>
      </c>
      <c r="H44" s="2">
        <f t="shared" si="2"/>
        <v>60</v>
      </c>
      <c r="I44">
        <v>1</v>
      </c>
      <c r="K44">
        <v>3</v>
      </c>
      <c r="L44">
        <f t="shared" si="3"/>
        <v>2</v>
      </c>
    </row>
    <row r="45" spans="1:12" x14ac:dyDescent="0.25">
      <c r="A45" s="11" t="s">
        <v>26</v>
      </c>
      <c r="B45" s="13">
        <f t="shared" si="1"/>
        <v>1</v>
      </c>
      <c r="F45" s="1">
        <v>300</v>
      </c>
      <c r="G45">
        <v>1</v>
      </c>
      <c r="H45" s="2">
        <f t="shared" si="2"/>
        <v>300</v>
      </c>
      <c r="L45">
        <v>1</v>
      </c>
    </row>
    <row r="46" spans="1:12" x14ac:dyDescent="0.25">
      <c r="A46" s="11" t="s">
        <v>28</v>
      </c>
      <c r="B46" s="13">
        <f t="shared" si="1"/>
        <v>3</v>
      </c>
      <c r="F46" s="1">
        <v>85</v>
      </c>
      <c r="G46">
        <f>L46</f>
        <v>3</v>
      </c>
      <c r="H46" s="2">
        <f t="shared" si="2"/>
        <v>255</v>
      </c>
      <c r="I46">
        <v>2</v>
      </c>
      <c r="K46">
        <v>5</v>
      </c>
      <c r="L46">
        <f t="shared" si="3"/>
        <v>3</v>
      </c>
    </row>
    <row r="47" spans="1:12" x14ac:dyDescent="0.25">
      <c r="A47" s="11" t="s">
        <v>38</v>
      </c>
      <c r="B47" s="13">
        <f t="shared" si="1"/>
        <v>4</v>
      </c>
      <c r="F47" s="1">
        <v>40</v>
      </c>
      <c r="G47">
        <f>L47</f>
        <v>4</v>
      </c>
      <c r="H47" s="2">
        <f t="shared" si="2"/>
        <v>160</v>
      </c>
      <c r="I47">
        <v>2</v>
      </c>
      <c r="K47">
        <v>6</v>
      </c>
      <c r="L47">
        <f t="shared" si="3"/>
        <v>4</v>
      </c>
    </row>
    <row r="48" spans="1:12" x14ac:dyDescent="0.25">
      <c r="B48" s="7"/>
      <c r="F48" s="1"/>
      <c r="H48" s="2"/>
    </row>
    <row r="49" spans="1:11" x14ac:dyDescent="0.25">
      <c r="C49" s="1"/>
      <c r="J49" s="1">
        <v>25</v>
      </c>
      <c r="K49" s="1"/>
    </row>
    <row r="50" spans="1:11" x14ac:dyDescent="0.25">
      <c r="C50" s="1"/>
      <c r="J50" t="s">
        <v>74</v>
      </c>
      <c r="K50" s="1"/>
    </row>
    <row r="51" spans="1:11" x14ac:dyDescent="0.25">
      <c r="A51" t="s">
        <v>86</v>
      </c>
      <c r="C51" s="1"/>
      <c r="I51" t="s">
        <v>73</v>
      </c>
      <c r="J51">
        <v>100</v>
      </c>
      <c r="K51" s="1">
        <f>J51*J49</f>
        <v>2500</v>
      </c>
    </row>
    <row r="52" spans="1:11" x14ac:dyDescent="0.25">
      <c r="C52" s="1"/>
      <c r="I52" t="s">
        <v>75</v>
      </c>
      <c r="K52" s="1">
        <v>700</v>
      </c>
    </row>
    <row r="53" spans="1:11" x14ac:dyDescent="0.25">
      <c r="A53" t="s">
        <v>51</v>
      </c>
      <c r="C53" s="1"/>
      <c r="F53" s="2">
        <f>SUM(H12:H47)</f>
        <v>10233.5</v>
      </c>
      <c r="I53" t="s">
        <v>76</v>
      </c>
      <c r="J53">
        <v>50</v>
      </c>
      <c r="K53" s="1">
        <f>J53*J49</f>
        <v>1250</v>
      </c>
    </row>
    <row r="54" spans="1:11" x14ac:dyDescent="0.25">
      <c r="A54" t="s">
        <v>53</v>
      </c>
      <c r="C54" s="1"/>
      <c r="F54" s="2"/>
      <c r="I54" t="s">
        <v>77</v>
      </c>
      <c r="K54" s="1">
        <v>400</v>
      </c>
    </row>
    <row r="55" spans="1:11" x14ac:dyDescent="0.25">
      <c r="C55" s="1"/>
      <c r="F55" s="1">
        <v>200</v>
      </c>
      <c r="G55" t="s">
        <v>50</v>
      </c>
      <c r="I55" t="s">
        <v>78</v>
      </c>
      <c r="K55" s="1">
        <v>400</v>
      </c>
    </row>
    <row r="56" spans="1:11" x14ac:dyDescent="0.25">
      <c r="A56" t="s">
        <v>82</v>
      </c>
      <c r="I56" t="s">
        <v>79</v>
      </c>
      <c r="J56">
        <v>50</v>
      </c>
      <c r="K56" s="1">
        <f>J56*J49</f>
        <v>1250</v>
      </c>
    </row>
    <row r="57" spans="1:11" x14ac:dyDescent="0.25">
      <c r="A57" s="3" t="s">
        <v>49</v>
      </c>
      <c r="B57" s="4" t="s">
        <v>81</v>
      </c>
      <c r="D57" s="1">
        <v>880</v>
      </c>
      <c r="F57" s="2">
        <f>SUM(F53:F55)</f>
        <v>10433.5</v>
      </c>
      <c r="I57" t="s">
        <v>75</v>
      </c>
      <c r="K57" s="1">
        <v>1500</v>
      </c>
    </row>
    <row r="58" spans="1:11" x14ac:dyDescent="0.25">
      <c r="A58" s="3" t="s">
        <v>49</v>
      </c>
      <c r="B58" s="4" t="s">
        <v>83</v>
      </c>
      <c r="D58" s="1">
        <v>1400</v>
      </c>
      <c r="I58" t="s">
        <v>80</v>
      </c>
      <c r="J58">
        <v>10</v>
      </c>
      <c r="K58" s="1">
        <f>J49*J58</f>
        <v>250</v>
      </c>
    </row>
    <row r="59" spans="1:11" x14ac:dyDescent="0.25">
      <c r="A59" s="3" t="s">
        <v>49</v>
      </c>
      <c r="B59" s="6" t="s">
        <v>71</v>
      </c>
      <c r="D59" s="1">
        <v>1200</v>
      </c>
      <c r="I59" t="s">
        <v>75</v>
      </c>
      <c r="K59" s="1">
        <v>1000</v>
      </c>
    </row>
    <row r="60" spans="1:11" x14ac:dyDescent="0.25">
      <c r="A60" s="3" t="s">
        <v>49</v>
      </c>
      <c r="B60" s="4" t="s">
        <v>40</v>
      </c>
      <c r="D60" s="1">
        <v>700</v>
      </c>
      <c r="K60" s="1"/>
    </row>
    <row r="61" spans="1:11" x14ac:dyDescent="0.25">
      <c r="A61" s="3" t="s">
        <v>49</v>
      </c>
      <c r="B61" s="4" t="s">
        <v>84</v>
      </c>
      <c r="C61" s="1"/>
      <c r="D61" s="1">
        <v>600</v>
      </c>
      <c r="K61" s="2">
        <f>SUM(K51:K60)</f>
        <v>9250</v>
      </c>
    </row>
    <row r="62" spans="1:11" x14ac:dyDescent="0.25">
      <c r="A62" s="3" t="s">
        <v>49</v>
      </c>
      <c r="B62" s="4" t="s">
        <v>46</v>
      </c>
      <c r="C62" s="1"/>
      <c r="D62" s="1">
        <v>400</v>
      </c>
    </row>
    <row r="63" spans="1:11" x14ac:dyDescent="0.25">
      <c r="A63" s="3" t="s">
        <v>49</v>
      </c>
      <c r="B63" s="6" t="s">
        <v>85</v>
      </c>
      <c r="D63" s="1">
        <v>250</v>
      </c>
    </row>
    <row r="65" spans="1:10" x14ac:dyDescent="0.25">
      <c r="D65" s="2">
        <f>SUM(D57:D63)</f>
        <v>5430</v>
      </c>
    </row>
    <row r="66" spans="1:10" x14ac:dyDescent="0.25">
      <c r="D66" s="2"/>
    </row>
    <row r="67" spans="1:10" s="20" customFormat="1" x14ac:dyDescent="0.25">
      <c r="A67" s="17" t="s">
        <v>102</v>
      </c>
      <c r="B67" s="18"/>
      <c r="C67" s="19">
        <f>D65+11500</f>
        <v>16930</v>
      </c>
    </row>
    <row r="68" spans="1:10" x14ac:dyDescent="0.25">
      <c r="A68" s="3"/>
    </row>
    <row r="69" spans="1:10" x14ac:dyDescent="0.25">
      <c r="A69" s="3"/>
    </row>
    <row r="70" spans="1:10" x14ac:dyDescent="0.25">
      <c r="A70" t="s">
        <v>58</v>
      </c>
      <c r="I70" t="s">
        <v>88</v>
      </c>
      <c r="J70">
        <f>180*14</f>
        <v>2520</v>
      </c>
    </row>
    <row r="71" spans="1:10" x14ac:dyDescent="0.25">
      <c r="I71" t="s">
        <v>91</v>
      </c>
      <c r="J71">
        <v>1708</v>
      </c>
    </row>
    <row r="72" spans="1:10" x14ac:dyDescent="0.25">
      <c r="A72" s="5" t="s">
        <v>90</v>
      </c>
      <c r="I72" t="s">
        <v>92</v>
      </c>
      <c r="J72">
        <v>384</v>
      </c>
    </row>
    <row r="73" spans="1:10" x14ac:dyDescent="0.25">
      <c r="I73" t="s">
        <v>93</v>
      </c>
      <c r="J73">
        <v>350</v>
      </c>
    </row>
    <row r="74" spans="1:10" x14ac:dyDescent="0.25">
      <c r="A74" t="s">
        <v>89</v>
      </c>
      <c r="I74" t="s">
        <v>94</v>
      </c>
      <c r="J74">
        <v>300</v>
      </c>
    </row>
    <row r="75" spans="1:10" x14ac:dyDescent="0.25">
      <c r="A75" t="s">
        <v>43</v>
      </c>
      <c r="B75" s="1">
        <v>9000</v>
      </c>
      <c r="C75" t="s">
        <v>45</v>
      </c>
      <c r="I75" t="s">
        <v>95</v>
      </c>
      <c r="J75">
        <v>500</v>
      </c>
    </row>
    <row r="76" spans="1:10" x14ac:dyDescent="0.25">
      <c r="B76" s="1"/>
      <c r="I76" t="s">
        <v>96</v>
      </c>
      <c r="J76">
        <v>300</v>
      </c>
    </row>
    <row r="77" spans="1:10" x14ac:dyDescent="0.25">
      <c r="A77" t="s">
        <v>100</v>
      </c>
      <c r="B77" s="1">
        <v>6500</v>
      </c>
      <c r="C77" t="s">
        <v>45</v>
      </c>
      <c r="I77" t="s">
        <v>97</v>
      </c>
      <c r="J77">
        <v>500</v>
      </c>
    </row>
    <row r="78" spans="1:10" x14ac:dyDescent="0.25">
      <c r="A78" t="s">
        <v>101</v>
      </c>
      <c r="J78">
        <f>SUM(J70:J77)</f>
        <v>6562</v>
      </c>
    </row>
    <row r="79" spans="1:10" x14ac:dyDescent="0.25">
      <c r="I79" s="14" t="s">
        <v>99</v>
      </c>
      <c r="J79">
        <f>J78+J78*20/100</f>
        <v>7874.4</v>
      </c>
    </row>
    <row r="80" spans="1:10" x14ac:dyDescent="0.25">
      <c r="A80" s="20" t="s">
        <v>103</v>
      </c>
      <c r="B80" s="19">
        <f>SUM(B75:B77)</f>
        <v>15500</v>
      </c>
      <c r="C80" s="20" t="s">
        <v>45</v>
      </c>
      <c r="I80" t="s">
        <v>98</v>
      </c>
      <c r="J80">
        <v>1000</v>
      </c>
    </row>
    <row r="81" spans="1:10" x14ac:dyDescent="0.25">
      <c r="J81">
        <f>SUM(J79:J80)</f>
        <v>8874.4</v>
      </c>
    </row>
    <row r="83" spans="1:10" x14ac:dyDescent="0.25">
      <c r="A83" t="s">
        <v>87</v>
      </c>
    </row>
  </sheetData>
  <mergeCells count="6">
    <mergeCell ref="A6:D6"/>
    <mergeCell ref="A1:D1"/>
    <mergeCell ref="A2:D2"/>
    <mergeCell ref="A3:D3"/>
    <mergeCell ref="A4:D4"/>
    <mergeCell ref="A5:D5"/>
  </mergeCells>
  <pageMargins left="0.59055118110236227" right="0.39370078740157483" top="0.98425196850393704" bottom="0.98425196850393704" header="0.51181102362204722" footer="0.51181102362204722"/>
  <pageSetup paperSize="9" scale="9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2</vt:i4>
      </vt:variant>
    </vt:vector>
  </HeadingPairs>
  <TitlesOfParts>
    <vt:vector size="4" baseType="lpstr">
      <vt:lpstr>prima</vt:lpstr>
      <vt:lpstr>Foglio1</vt:lpstr>
      <vt:lpstr>Foglio1!Area_stampa</vt:lpstr>
      <vt:lpstr>prima!Area_stampa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Matteo</dc:creator>
  <cp:lastModifiedBy>Matteo</cp:lastModifiedBy>
  <cp:lastPrinted>2022-09-26T05:35:01Z</cp:lastPrinted>
  <dcterms:created xsi:type="dcterms:W3CDTF">2021-05-08T16:04:08Z</dcterms:created>
  <dcterms:modified xsi:type="dcterms:W3CDTF">2022-09-26T05:35:18Z</dcterms:modified>
</cp:coreProperties>
</file>